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LAVIA KØBENHAVN\Lavia\Skemaer til hjemmesiden\"/>
    </mc:Choice>
  </mc:AlternateContent>
  <xr:revisionPtr revIDLastSave="0" documentId="13_ncr:1_{E18445FC-AAB9-42B4-AB7E-3E94E3E8B7DE}" xr6:coauthVersionLast="47" xr6:coauthVersionMax="47" xr10:uidLastSave="{00000000-0000-0000-0000-000000000000}"/>
  <workbookProtection workbookAlgorithmName="SHA-512" workbookHashValue="rGkPuVz6bqUq4lD/DvE802tsVv5pMTIo6YL3y8IUPFxKOqe9wSqzKwXk2uA0Y9Fq5oV4fd3+Vjl2wL0KDbE0dA==" workbookSaltValue="8azimGbdW49XUshdhV/XnA==" workbookSpinCount="100000" lockStructure="1"/>
  <bookViews>
    <workbookView xWindow="-120" yWindow="-120" windowWidth="29040" windowHeight="15720" xr2:uid="{8442632D-EAD7-44EF-9192-EA86C782CC4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1" l="1"/>
  <c r="S25" i="1"/>
  <c r="S24" i="1"/>
  <c r="S26" i="1"/>
  <c r="S28" i="1"/>
  <c r="S29" i="1"/>
  <c r="S30" i="1"/>
  <c r="S23" i="1"/>
  <c r="AH24" i="1" l="1"/>
  <c r="AH26" i="1"/>
  <c r="AH27" i="1"/>
  <c r="AH28" i="1"/>
  <c r="AH29" i="1"/>
  <c r="AH30" i="1"/>
  <c r="AF24" i="1"/>
  <c r="AF26" i="1"/>
  <c r="AF27" i="1"/>
  <c r="AF28" i="1"/>
  <c r="AF29" i="1"/>
  <c r="AF30" i="1"/>
  <c r="AH23" i="1"/>
  <c r="AF23" i="1"/>
  <c r="AF35" i="1"/>
  <c r="AC35" i="1" l="1"/>
  <c r="AC33" i="1"/>
  <c r="AC15" i="1"/>
  <c r="AC14" i="1"/>
  <c r="S32" i="1" l="1"/>
  <c r="AF32" i="1" l="1"/>
  <c r="AF34" i="1" s="1"/>
  <c r="AF36" i="1" s="1"/>
  <c r="S33" i="1" s="1"/>
  <c r="S34" i="1" s="1"/>
  <c r="V39" i="1" s="1"/>
</calcChain>
</file>

<file path=xl/sharedStrings.xml><?xml version="1.0" encoding="utf-8"?>
<sst xmlns="http://schemas.openxmlformats.org/spreadsheetml/2006/main" count="34" uniqueCount="32">
  <si>
    <t>Beregningskolonne</t>
  </si>
  <si>
    <t>Dato:</t>
  </si>
  <si>
    <t>Modtager</t>
  </si>
  <si>
    <t>Navn:</t>
  </si>
  <si>
    <t>Adresse:</t>
  </si>
  <si>
    <t>Postnr./by</t>
  </si>
  <si>
    <t>Til dækning af:</t>
  </si>
  <si>
    <t>Beløb som indsættes på :</t>
  </si>
  <si>
    <t>Dato/Underskrift</t>
  </si>
  <si>
    <t>Beløbsmodtager</t>
  </si>
  <si>
    <t>Funktion</t>
  </si>
  <si>
    <t>"x"</t>
  </si>
  <si>
    <t>Gældende takst</t>
  </si>
  <si>
    <t>Dit beløb</t>
  </si>
  <si>
    <t>Alm. Bestyrelsesmedlem</t>
  </si>
  <si>
    <t>Redaktør LaviaNyt</t>
  </si>
  <si>
    <t>Medarbejder LaviaNyt</t>
  </si>
  <si>
    <t>Web-master Laviakbh.dk</t>
  </si>
  <si>
    <t>Der kan højst udbetales</t>
  </si>
  <si>
    <t>Kr. årligt iht Skats takster</t>
  </si>
  <si>
    <t>Skats max-grænse giver følgende nedjustering</t>
  </si>
  <si>
    <t>Beløb til udbetaling</t>
  </si>
  <si>
    <t>Formand/næstformand</t>
  </si>
  <si>
    <r>
      <t xml:space="preserve">Skattefrie godtgørelser som </t>
    </r>
    <r>
      <rPr>
        <b/>
        <u/>
        <sz val="12"/>
        <color theme="1"/>
        <rFont val="Calibri"/>
        <family val="2"/>
        <scheme val="minor"/>
      </rPr>
      <t>kan</t>
    </r>
    <r>
      <rPr>
        <b/>
        <sz val="12"/>
        <color theme="1"/>
        <rFont val="Calibri"/>
        <family val="2"/>
        <scheme val="minor"/>
      </rPr>
      <t xml:space="preserve"> udbetales til bestyrelsesmedlemmer m.f.</t>
    </r>
  </si>
  <si>
    <t>Sæt "x" ved den funktion afregningen skal dække !</t>
  </si>
  <si>
    <t>Summmen udgør …...........................................</t>
  </si>
  <si>
    <t>Tidligere modtaget skattefrie beløb indeværende år</t>
  </si>
  <si>
    <r>
      <rPr>
        <b/>
        <u/>
        <sz val="16"/>
        <color rgb="FFFF0000"/>
        <rFont val="Calibri"/>
        <family val="2"/>
        <scheme val="minor"/>
      </rPr>
      <t>Årsafregning</t>
    </r>
    <r>
      <rPr>
        <b/>
        <sz val="16"/>
        <color rgb="FFFF0000"/>
        <rFont val="Calibri"/>
        <family val="2"/>
        <scheme val="minor"/>
      </rPr>
      <t xml:space="preserve"> indeværende år</t>
    </r>
  </si>
  <si>
    <t>Formand/ØKU</t>
  </si>
  <si>
    <t>Næstformand/ØKU</t>
  </si>
  <si>
    <t>Winkas+årsregnskab/ØKU</t>
  </si>
  <si>
    <r>
      <t>Udgifter til telefon, internet m.m ydes nedenstående halvårligt i henhold til "</t>
    </r>
    <r>
      <rPr>
        <b/>
        <i/>
        <sz val="12"/>
        <color theme="5" tint="-0.249977111117893"/>
        <rFont val="Calibri"/>
        <family val="2"/>
        <scheme val="minor"/>
      </rPr>
      <t>Retningslinier for skattefri omkostningsgodtgørelse i IF Lavia København".</t>
    </r>
    <r>
      <rPr>
        <i/>
        <sz val="12"/>
        <color theme="1"/>
        <rFont val="Calibri"/>
        <family val="2"/>
        <scheme val="minor"/>
      </rPr>
      <t xml:space="preserve"> Vedtaget  på bestyrelsesmødet den 8.august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</si>
</sst>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4" fillId="0" borderId="0" xfId="0" applyFont="1"/>
    <xf numFmtId="0" fontId="21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/>
    <xf numFmtId="164" fontId="6" fillId="0" borderId="0" xfId="1" applyFont="1" applyFill="1" applyAlignment="1" applyProtection="1">
      <alignment horizontal="right"/>
    </xf>
    <xf numFmtId="0" fontId="13" fillId="0" borderId="0" xfId="0" applyFont="1"/>
    <xf numFmtId="0" fontId="14" fillId="0" borderId="0" xfId="0" applyFont="1"/>
    <xf numFmtId="4" fontId="14" fillId="0" borderId="0" xfId="0" applyNumberFormat="1" applyFont="1"/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5" fillId="0" borderId="0" xfId="0" applyFont="1"/>
    <xf numFmtId="0" fontId="25" fillId="0" borderId="0" xfId="0" applyFont="1"/>
    <xf numFmtId="2" fontId="10" fillId="0" borderId="0" xfId="0" applyNumberFormat="1" applyFont="1" applyAlignment="1">
      <alignment horizontal="left"/>
    </xf>
    <xf numFmtId="164" fontId="11" fillId="0" borderId="0" xfId="1" applyFont="1" applyBorder="1" applyAlignment="1" applyProtection="1"/>
    <xf numFmtId="0" fontId="2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164" fontId="10" fillId="0" borderId="0" xfId="1" applyFont="1" applyBorder="1" applyAlignment="1" applyProtection="1">
      <alignment horizontal="center"/>
    </xf>
    <xf numFmtId="0" fontId="16" fillId="0" borderId="0" xfId="0" applyFont="1"/>
    <xf numFmtId="4" fontId="1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16" fillId="0" borderId="0" xfId="1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right"/>
    </xf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22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4" borderId="9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20" fillId="0" borderId="0" xfId="0" applyFont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2" fillId="0" borderId="5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locked="0"/>
    </xf>
    <xf numFmtId="0" fontId="25" fillId="0" borderId="6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3" xfId="0" applyNumberFormat="1" applyFont="1" applyBorder="1" applyAlignment="1" applyProtection="1">
      <alignment horizontal="center"/>
      <protection locked="0"/>
    </xf>
    <xf numFmtId="49" fontId="21" fillId="0" borderId="4" xfId="0" applyNumberFormat="1" applyFont="1" applyBorder="1" applyAlignment="1" applyProtection="1">
      <alignment horizontal="center"/>
      <protection locked="0"/>
    </xf>
    <xf numFmtId="164" fontId="5" fillId="0" borderId="7" xfId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8" fillId="0" borderId="2" xfId="0" applyNumberFormat="1" applyFont="1" applyBorder="1" applyAlignment="1" applyProtection="1">
      <alignment horizontal="center"/>
      <protection locked="0"/>
    </xf>
    <xf numFmtId="49" fontId="28" fillId="0" borderId="3" xfId="0" applyNumberFormat="1" applyFont="1" applyBorder="1" applyAlignment="1" applyProtection="1">
      <alignment horizontal="center"/>
      <protection locked="0"/>
    </xf>
    <xf numFmtId="49" fontId="28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4</xdr:row>
      <xdr:rowOff>7861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5AF009EE-B743-4020-B20D-1DAC477A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6775" cy="88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C74-6542-4B22-A6AD-4FCE86ECC00D}">
  <dimension ref="A1:AH46"/>
  <sheetViews>
    <sheetView showGridLines="0" tabSelected="1" workbookViewId="0">
      <selection activeCell="L29" sqref="L29:M29"/>
    </sheetView>
  </sheetViews>
  <sheetFormatPr defaultColWidth="9.140625" defaultRowHeight="15" x14ac:dyDescent="0.25"/>
  <cols>
    <col min="1" max="1" width="1.7109375" customWidth="1"/>
    <col min="2" max="17" width="3.28515625" customWidth="1"/>
    <col min="18" max="18" width="4.7109375" customWidth="1"/>
    <col min="19" max="27" width="3.28515625" customWidth="1"/>
    <col min="28" max="28" width="9.140625" hidden="1" customWidth="1"/>
    <col min="29" max="29" width="18.42578125" style="3" hidden="1" customWidth="1"/>
    <col min="30" max="30" width="9.140625" hidden="1" customWidth="1"/>
    <col min="31" max="31" width="0" hidden="1" customWidth="1"/>
    <col min="32" max="32" width="9.42578125" hidden="1" customWidth="1"/>
    <col min="33" max="34" width="9.140625" hidden="1" customWidth="1"/>
    <col min="35" max="35" width="0" hidden="1" customWidth="1"/>
  </cols>
  <sheetData>
    <row r="1" spans="1:29" ht="15" customHeight="1" x14ac:dyDescent="0.25">
      <c r="G1" s="1"/>
      <c r="H1" s="2"/>
      <c r="I1" s="2"/>
      <c r="J1" s="2"/>
      <c r="K1" s="1"/>
    </row>
    <row r="2" spans="1:29" ht="15.75" x14ac:dyDescent="0.25">
      <c r="B2" s="4"/>
      <c r="C2" s="4"/>
      <c r="D2" s="4"/>
      <c r="E2" s="4"/>
      <c r="F2" s="5" t="s">
        <v>23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C2" s="6" t="s">
        <v>0</v>
      </c>
    </row>
    <row r="3" spans="1:29" ht="23.25" x14ac:dyDescent="0.35">
      <c r="F3" s="47" t="s">
        <v>27</v>
      </c>
      <c r="R3" s="91" t="s">
        <v>1</v>
      </c>
      <c r="S3" s="92"/>
      <c r="T3" s="93"/>
      <c r="U3" s="94"/>
      <c r="V3" s="94"/>
      <c r="W3" s="94"/>
      <c r="X3" s="94"/>
      <c r="Y3" s="94"/>
      <c r="Z3" s="94"/>
      <c r="AA3" s="95"/>
    </row>
    <row r="4" spans="1:29" x14ac:dyDescent="0.25">
      <c r="I4" s="7"/>
      <c r="J4" s="7"/>
    </row>
    <row r="5" spans="1:29" ht="21" x14ac:dyDescent="0.35">
      <c r="A5" s="8" t="s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9" ht="9.9499999999999993" customHeight="1" x14ac:dyDescent="0.35">
      <c r="B6" s="10"/>
      <c r="C6" s="10"/>
      <c r="D6" s="10"/>
      <c r="E6" s="10"/>
      <c r="F6" s="10"/>
      <c r="G6" s="10"/>
      <c r="H6" s="10"/>
      <c r="I6" s="10"/>
    </row>
    <row r="7" spans="1:29" x14ac:dyDescent="0.25">
      <c r="B7" s="11" t="s">
        <v>3</v>
      </c>
      <c r="C7" s="11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29" x14ac:dyDescent="0.25">
      <c r="B8" s="11" t="s">
        <v>4</v>
      </c>
      <c r="C8" s="1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29" x14ac:dyDescent="0.25">
      <c r="B9" s="11" t="s">
        <v>5</v>
      </c>
      <c r="C9" s="11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29" x14ac:dyDescent="0.25">
      <c r="B10" s="11"/>
      <c r="C10" s="1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9" ht="9.9499999999999993" customHeight="1" x14ac:dyDescent="0.25">
      <c r="B11" s="11"/>
      <c r="C11" s="11"/>
    </row>
    <row r="12" spans="1:29" ht="3.75" customHeight="1" x14ac:dyDescent="0.3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3"/>
      <c r="R12" s="13"/>
      <c r="S12" s="13"/>
      <c r="T12" s="15"/>
      <c r="U12" s="13"/>
      <c r="V12" s="16"/>
      <c r="W12" s="16"/>
      <c r="X12" s="16"/>
      <c r="Y12" s="16"/>
      <c r="Z12" s="16"/>
      <c r="AA12" s="13"/>
    </row>
    <row r="13" spans="1:29" s="18" customFormat="1" ht="20.25" customHeight="1" x14ac:dyDescent="0.35">
      <c r="A13" s="17"/>
      <c r="B13" s="13" t="s">
        <v>6</v>
      </c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C13" s="19"/>
    </row>
    <row r="14" spans="1:29" ht="17.25" customHeight="1" x14ac:dyDescent="0.25">
      <c r="B14" s="58" t="s">
        <v>31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3" t="str">
        <f>+IF(M14="X",#REF!/2,"")</f>
        <v/>
      </c>
    </row>
    <row r="15" spans="1:29" x14ac:dyDescent="0.25"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  <c r="AC15" s="3" t="str">
        <f>+IF(M15="X",Q15/2,"")</f>
        <v/>
      </c>
    </row>
    <row r="16" spans="1:29" x14ac:dyDescent="0.25"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</row>
    <row r="17" spans="2:34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2:34" ht="15.75" x14ac:dyDescent="0.25">
      <c r="B18" s="20"/>
      <c r="C18" s="20"/>
      <c r="D18" s="20" t="s">
        <v>18</v>
      </c>
      <c r="E18" s="20"/>
      <c r="F18" s="20"/>
      <c r="G18" s="20"/>
      <c r="H18" s="20"/>
      <c r="I18" s="20"/>
      <c r="J18" s="20"/>
      <c r="K18" s="71">
        <v>6000</v>
      </c>
      <c r="L18" s="71"/>
      <c r="M18" s="71"/>
      <c r="N18" s="20" t="s">
        <v>19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34" ht="15.75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34" ht="15.75" x14ac:dyDescent="0.25">
      <c r="B20" s="20"/>
      <c r="C20" s="20"/>
      <c r="D20" s="90" t="s">
        <v>24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20"/>
      <c r="Y20" s="20"/>
      <c r="Z20" s="20"/>
      <c r="AA20" s="20"/>
    </row>
    <row r="21" spans="2:34" ht="15.75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34" ht="15.75" x14ac:dyDescent="0.25">
      <c r="B22" s="20"/>
      <c r="C22" s="20"/>
      <c r="D22" s="75" t="s">
        <v>10</v>
      </c>
      <c r="E22" s="75"/>
      <c r="F22" s="75"/>
      <c r="G22" s="75"/>
      <c r="H22" s="75"/>
      <c r="I22" s="75"/>
      <c r="J22" s="75"/>
      <c r="K22" s="75"/>
      <c r="L22" s="87" t="s">
        <v>11</v>
      </c>
      <c r="M22" s="88"/>
      <c r="N22" s="87" t="s">
        <v>12</v>
      </c>
      <c r="O22" s="89"/>
      <c r="P22" s="89"/>
      <c r="Q22" s="89"/>
      <c r="R22" s="89"/>
      <c r="S22" s="87" t="s">
        <v>13</v>
      </c>
      <c r="T22" s="89"/>
      <c r="U22" s="89"/>
      <c r="V22" s="89"/>
      <c r="W22" s="88"/>
      <c r="X22" s="20"/>
      <c r="Y22" s="20"/>
      <c r="Z22" s="20"/>
      <c r="AA22" s="20"/>
    </row>
    <row r="23" spans="2:34" ht="15.75" x14ac:dyDescent="0.25">
      <c r="B23" s="20"/>
      <c r="C23" s="20"/>
      <c r="D23" s="76" t="s">
        <v>28</v>
      </c>
      <c r="E23" s="76"/>
      <c r="F23" s="76"/>
      <c r="G23" s="76"/>
      <c r="H23" s="76"/>
      <c r="I23" s="76"/>
      <c r="J23" s="76"/>
      <c r="K23" s="76"/>
      <c r="L23" s="72"/>
      <c r="M23" s="72"/>
      <c r="N23" s="68">
        <v>2000</v>
      </c>
      <c r="O23" s="69"/>
      <c r="P23" s="69"/>
      <c r="Q23" s="69"/>
      <c r="R23" s="70"/>
      <c r="S23" s="54" t="str">
        <f>IF(L23="","",N23)</f>
        <v/>
      </c>
      <c r="T23" s="54"/>
      <c r="U23" s="54"/>
      <c r="V23" s="54"/>
      <c r="W23" s="54"/>
      <c r="X23" s="20"/>
      <c r="Y23" s="20"/>
      <c r="Z23" s="20"/>
      <c r="AA23" s="20"/>
      <c r="AF23">
        <f>+IF($S$20=1,N23/2,0)</f>
        <v>0</v>
      </c>
      <c r="AH23">
        <f>+IF($S$20=2,N23,0)</f>
        <v>0</v>
      </c>
    </row>
    <row r="24" spans="2:34" ht="15.75" x14ac:dyDescent="0.25">
      <c r="B24" s="20"/>
      <c r="C24" s="20"/>
      <c r="D24" s="77" t="s">
        <v>29</v>
      </c>
      <c r="E24" s="78"/>
      <c r="F24" s="78"/>
      <c r="G24" s="78"/>
      <c r="H24" s="78"/>
      <c r="I24" s="78"/>
      <c r="J24" s="78"/>
      <c r="K24" s="79"/>
      <c r="L24" s="72"/>
      <c r="M24" s="72"/>
      <c r="N24" s="68">
        <v>2000</v>
      </c>
      <c r="O24" s="69"/>
      <c r="P24" s="69"/>
      <c r="Q24" s="69"/>
      <c r="R24" s="70"/>
      <c r="S24" s="54" t="str">
        <f t="shared" ref="S24:S30" si="0">IF(L24="","",N24)</f>
        <v/>
      </c>
      <c r="T24" s="54"/>
      <c r="U24" s="54"/>
      <c r="V24" s="54"/>
      <c r="W24" s="54"/>
      <c r="X24" s="20"/>
      <c r="Y24" s="20"/>
      <c r="Z24" s="20"/>
      <c r="AA24" s="20"/>
      <c r="AF24">
        <f t="shared" ref="AF24:AF30" si="1">+IF($S$20=1,N24/2,0)</f>
        <v>0</v>
      </c>
      <c r="AH24">
        <f t="shared" ref="AH24:AH30" si="2">+IF($S$20=2,N24,0)</f>
        <v>0</v>
      </c>
    </row>
    <row r="25" spans="2:34" ht="15.75" x14ac:dyDescent="0.25">
      <c r="B25" s="20"/>
      <c r="C25" s="20"/>
      <c r="D25" s="48" t="s">
        <v>30</v>
      </c>
      <c r="E25" s="49"/>
      <c r="F25" s="49"/>
      <c r="G25" s="49"/>
      <c r="H25" s="49"/>
      <c r="I25" s="49"/>
      <c r="J25" s="49"/>
      <c r="K25" s="50"/>
      <c r="L25" s="52"/>
      <c r="M25" s="53"/>
      <c r="N25" s="55">
        <v>2000</v>
      </c>
      <c r="O25" s="56"/>
      <c r="P25" s="56"/>
      <c r="Q25" s="56"/>
      <c r="R25" s="57"/>
      <c r="S25" s="54" t="str">
        <f t="shared" ref="S25" si="3">IF(L25="","",N25)</f>
        <v/>
      </c>
      <c r="T25" s="54"/>
      <c r="U25" s="54"/>
      <c r="V25" s="54"/>
      <c r="W25" s="54"/>
      <c r="X25" s="20"/>
      <c r="Y25" s="20"/>
      <c r="Z25" s="20"/>
      <c r="AA25" s="20"/>
    </row>
    <row r="26" spans="2:34" ht="15.75" x14ac:dyDescent="0.25">
      <c r="B26" s="20"/>
      <c r="C26" s="20"/>
      <c r="D26" s="76" t="s">
        <v>30</v>
      </c>
      <c r="E26" s="76"/>
      <c r="F26" s="76"/>
      <c r="G26" s="76"/>
      <c r="H26" s="76"/>
      <c r="I26" s="76"/>
      <c r="J26" s="76"/>
      <c r="K26" s="76"/>
      <c r="L26" s="72"/>
      <c r="M26" s="72"/>
      <c r="N26" s="68">
        <v>2000</v>
      </c>
      <c r="O26" s="69"/>
      <c r="P26" s="69"/>
      <c r="Q26" s="69"/>
      <c r="R26" s="70"/>
      <c r="S26" s="54" t="str">
        <f t="shared" si="0"/>
        <v/>
      </c>
      <c r="T26" s="54"/>
      <c r="U26" s="54"/>
      <c r="V26" s="54"/>
      <c r="W26" s="54"/>
      <c r="X26" s="20"/>
      <c r="Y26" s="20"/>
      <c r="Z26" s="20"/>
      <c r="AA26" s="20"/>
      <c r="AF26">
        <f t="shared" si="1"/>
        <v>0</v>
      </c>
      <c r="AH26">
        <f t="shared" si="2"/>
        <v>0</v>
      </c>
    </row>
    <row r="27" spans="2:34" ht="15.75" x14ac:dyDescent="0.25">
      <c r="B27" s="20"/>
      <c r="C27" s="20"/>
      <c r="D27" s="76" t="s">
        <v>14</v>
      </c>
      <c r="E27" s="76"/>
      <c r="F27" s="76"/>
      <c r="G27" s="76"/>
      <c r="H27" s="76"/>
      <c r="I27" s="76"/>
      <c r="J27" s="76"/>
      <c r="K27" s="76"/>
      <c r="L27" s="72"/>
      <c r="M27" s="72"/>
      <c r="N27" s="68">
        <v>500</v>
      </c>
      <c r="O27" s="69"/>
      <c r="P27" s="69"/>
      <c r="Q27" s="69"/>
      <c r="R27" s="70"/>
      <c r="S27" s="54" t="str">
        <f>IF(L27="","",N27)</f>
        <v/>
      </c>
      <c r="T27" s="54"/>
      <c r="U27" s="54"/>
      <c r="V27" s="54"/>
      <c r="W27" s="54"/>
      <c r="X27" s="20"/>
      <c r="Y27" s="20"/>
      <c r="Z27" s="20"/>
      <c r="AA27" s="20"/>
      <c r="AF27">
        <f t="shared" si="1"/>
        <v>0</v>
      </c>
      <c r="AH27">
        <f t="shared" si="2"/>
        <v>0</v>
      </c>
    </row>
    <row r="28" spans="2:34" ht="15.75" x14ac:dyDescent="0.25">
      <c r="B28" s="20"/>
      <c r="C28" s="20"/>
      <c r="D28" s="76" t="s">
        <v>15</v>
      </c>
      <c r="E28" s="76"/>
      <c r="F28" s="76"/>
      <c r="G28" s="76"/>
      <c r="H28" s="76"/>
      <c r="I28" s="76"/>
      <c r="J28" s="76"/>
      <c r="K28" s="76"/>
      <c r="L28" s="72"/>
      <c r="M28" s="72"/>
      <c r="N28" s="68">
        <v>500</v>
      </c>
      <c r="O28" s="69"/>
      <c r="P28" s="69"/>
      <c r="Q28" s="69"/>
      <c r="R28" s="70"/>
      <c r="S28" s="54" t="str">
        <f t="shared" si="0"/>
        <v/>
      </c>
      <c r="T28" s="54"/>
      <c r="U28" s="54"/>
      <c r="V28" s="54"/>
      <c r="W28" s="54"/>
      <c r="X28" s="20"/>
      <c r="Y28" s="20"/>
      <c r="Z28" s="20"/>
      <c r="AA28" s="20"/>
      <c r="AF28">
        <f t="shared" si="1"/>
        <v>0</v>
      </c>
      <c r="AH28">
        <f t="shared" si="2"/>
        <v>0</v>
      </c>
    </row>
    <row r="29" spans="2:34" ht="15.75" x14ac:dyDescent="0.25">
      <c r="B29" s="20"/>
      <c r="C29" s="20"/>
      <c r="D29" s="76" t="s">
        <v>16</v>
      </c>
      <c r="E29" s="76"/>
      <c r="F29" s="76"/>
      <c r="G29" s="76"/>
      <c r="H29" s="76"/>
      <c r="I29" s="76"/>
      <c r="J29" s="76"/>
      <c r="K29" s="76"/>
      <c r="L29" s="72"/>
      <c r="M29" s="72"/>
      <c r="N29" s="68">
        <v>500</v>
      </c>
      <c r="O29" s="69"/>
      <c r="P29" s="69"/>
      <c r="Q29" s="69"/>
      <c r="R29" s="70"/>
      <c r="S29" s="54" t="str">
        <f t="shared" si="0"/>
        <v/>
      </c>
      <c r="T29" s="54"/>
      <c r="U29" s="54"/>
      <c r="V29" s="54"/>
      <c r="W29" s="54"/>
      <c r="X29" s="20"/>
      <c r="Y29" s="20"/>
      <c r="Z29" s="20"/>
      <c r="AA29" s="20"/>
      <c r="AF29">
        <f t="shared" si="1"/>
        <v>0</v>
      </c>
      <c r="AH29">
        <f t="shared" si="2"/>
        <v>0</v>
      </c>
    </row>
    <row r="30" spans="2:34" ht="15.75" x14ac:dyDescent="0.25">
      <c r="B30" s="20"/>
      <c r="C30" s="20"/>
      <c r="D30" s="76" t="s">
        <v>17</v>
      </c>
      <c r="E30" s="76"/>
      <c r="F30" s="76"/>
      <c r="G30" s="76"/>
      <c r="H30" s="76"/>
      <c r="I30" s="76"/>
      <c r="J30" s="76"/>
      <c r="K30" s="76"/>
      <c r="L30" s="72"/>
      <c r="M30" s="72"/>
      <c r="N30" s="68">
        <v>1000</v>
      </c>
      <c r="O30" s="69"/>
      <c r="P30" s="69"/>
      <c r="Q30" s="69"/>
      <c r="R30" s="70"/>
      <c r="S30" s="54" t="str">
        <f t="shared" si="0"/>
        <v/>
      </c>
      <c r="T30" s="54"/>
      <c r="U30" s="54"/>
      <c r="V30" s="54"/>
      <c r="W30" s="54"/>
      <c r="X30" s="20"/>
      <c r="Y30" s="20"/>
      <c r="Z30" s="20"/>
      <c r="AA30" s="20"/>
      <c r="AF30">
        <f t="shared" si="1"/>
        <v>0</v>
      </c>
      <c r="AH30">
        <f t="shared" si="2"/>
        <v>0</v>
      </c>
    </row>
    <row r="31" spans="2:34" ht="15.7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34" ht="15.75" x14ac:dyDescent="0.25">
      <c r="B32" s="20"/>
      <c r="C32" s="20"/>
      <c r="D32" s="20" t="s">
        <v>25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7">
        <f>SUM(S23:W30)</f>
        <v>0</v>
      </c>
      <c r="T32" s="67"/>
      <c r="U32" s="67"/>
      <c r="V32" s="67"/>
      <c r="W32" s="67"/>
      <c r="X32" s="20"/>
      <c r="Y32" s="20"/>
      <c r="Z32" s="20"/>
      <c r="AA32" s="20"/>
      <c r="AF32">
        <f>+S32</f>
        <v>0</v>
      </c>
    </row>
    <row r="33" spans="2:32" ht="15.75" x14ac:dyDescent="0.25">
      <c r="B33" s="22"/>
      <c r="D33" s="23" t="s">
        <v>20</v>
      </c>
      <c r="M33" s="44"/>
      <c r="P33" s="24"/>
      <c r="Q33" s="25"/>
      <c r="R33" s="25"/>
      <c r="S33" s="74">
        <f>+IF(AF36&gt;0,AF36,0)</f>
        <v>0</v>
      </c>
      <c r="T33" s="74"/>
      <c r="U33" s="74"/>
      <c r="V33" s="74"/>
      <c r="W33" s="74"/>
      <c r="AC33" s="3" t="str">
        <f>+IF(M33="X",Q33/2,"")</f>
        <v/>
      </c>
    </row>
    <row r="34" spans="2:32" ht="15.75" x14ac:dyDescent="0.25">
      <c r="B34" s="11"/>
      <c r="D34" s="26" t="s">
        <v>21</v>
      </c>
      <c r="M34" s="44"/>
      <c r="O34" s="27"/>
      <c r="P34" s="28"/>
      <c r="Q34" s="29"/>
      <c r="R34" s="29"/>
      <c r="S34" s="67">
        <f>+S32-S33</f>
        <v>0</v>
      </c>
      <c r="T34" s="67"/>
      <c r="U34" s="67"/>
      <c r="V34" s="67"/>
      <c r="W34" s="67"/>
      <c r="AF34">
        <f>SUM(AF32:AF33)</f>
        <v>0</v>
      </c>
    </row>
    <row r="35" spans="2:32" s="11" customFormat="1" ht="15.75" x14ac:dyDescent="0.25">
      <c r="D35" s="21" t="s">
        <v>26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73">
        <v>0</v>
      </c>
      <c r="T35" s="73"/>
      <c r="U35" s="73"/>
      <c r="V35" s="73"/>
      <c r="W35" s="73"/>
      <c r="AC35" s="31" t="e">
        <f>+#REF!*#REF!</f>
        <v>#REF!</v>
      </c>
      <c r="AF35" s="31">
        <f>-K18</f>
        <v>-6000</v>
      </c>
    </row>
    <row r="36" spans="2:32" s="11" customFormat="1" x14ac:dyDescent="0.25">
      <c r="E36" s="30"/>
      <c r="F36" s="30"/>
      <c r="M36" s="45"/>
      <c r="O36" s="27"/>
      <c r="P36" s="28"/>
      <c r="Q36" s="28"/>
      <c r="R36" s="32"/>
      <c r="S36" s="32"/>
      <c r="T36" s="30"/>
      <c r="U36" s="30"/>
      <c r="AC36" s="31"/>
      <c r="AF36" s="11">
        <f>SUM(AF34:AF35)</f>
        <v>-6000</v>
      </c>
    </row>
    <row r="37" spans="2:32" s="11" customFormat="1" ht="9.9499999999999993" customHeight="1" x14ac:dyDescent="0.25">
      <c r="B37" s="33"/>
      <c r="C37" s="33"/>
      <c r="D37" s="34"/>
      <c r="E37" s="34"/>
      <c r="F37" s="34"/>
      <c r="G37" s="33"/>
      <c r="H37" s="33"/>
      <c r="I37" s="33"/>
      <c r="J37" s="33"/>
      <c r="K37" s="33"/>
      <c r="L37" s="33"/>
      <c r="M37" s="46"/>
      <c r="N37" s="33"/>
      <c r="O37" s="35"/>
      <c r="P37" s="35"/>
      <c r="Q37" s="35"/>
      <c r="R37" s="36"/>
      <c r="S37" s="36"/>
      <c r="T37" s="37"/>
      <c r="U37" s="30"/>
      <c r="AC37" s="31"/>
    </row>
    <row r="39" spans="2:32" s="39" customFormat="1" ht="19.5" thickBot="1" x14ac:dyDescent="0.35">
      <c r="B39" s="38" t="s">
        <v>7</v>
      </c>
      <c r="C39" s="38"/>
      <c r="I39" s="5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3"/>
      <c r="V39" s="84">
        <f>+S34-S35</f>
        <v>0</v>
      </c>
      <c r="W39" s="84"/>
      <c r="X39" s="84"/>
      <c r="Y39" s="84"/>
      <c r="Z39" s="84"/>
      <c r="AC39" s="40"/>
    </row>
    <row r="40" spans="2:32" ht="15.75" thickTop="1" x14ac:dyDescent="0.25">
      <c r="B40" s="85"/>
      <c r="C40" s="85"/>
      <c r="D40" s="85"/>
      <c r="E40" s="41"/>
    </row>
    <row r="44" spans="2:32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32" x14ac:dyDescent="0.25">
      <c r="B45" s="86" t="s">
        <v>8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Q45" s="86" t="s">
        <v>8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2:32" x14ac:dyDescent="0.25">
      <c r="B46" s="80" t="s">
        <v>22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Q46" s="80" t="s">
        <v>9</v>
      </c>
      <c r="R46" s="80"/>
      <c r="S46" s="80"/>
      <c r="T46" s="80"/>
      <c r="U46" s="80"/>
      <c r="V46" s="80"/>
      <c r="W46" s="80"/>
      <c r="X46" s="80"/>
      <c r="Y46" s="80"/>
      <c r="Z46" s="80"/>
      <c r="AA46" s="80"/>
    </row>
  </sheetData>
  <sheetProtection algorithmName="SHA-512" hashValue="CGHif9CjWsjWaALbe3BZoALP4rUaB+/lLgxgsCZe5x3Ck3GNFGjCtdNuyhBr+QyrVYUW1OSZzZ/Hvjhl+EfWZQ==" saltValue="SqQe4kJHacg+GUlugXtx/g==" spinCount="100000" sheet="1" selectLockedCells="1"/>
  <mergeCells count="54">
    <mergeCell ref="L22:M22"/>
    <mergeCell ref="N22:R22"/>
    <mergeCell ref="S22:W22"/>
    <mergeCell ref="D20:W20"/>
    <mergeCell ref="R3:S3"/>
    <mergeCell ref="T3:AA3"/>
    <mergeCell ref="F7:S7"/>
    <mergeCell ref="F8:S8"/>
    <mergeCell ref="F9:S9"/>
    <mergeCell ref="B46:L46"/>
    <mergeCell ref="Q46:AA46"/>
    <mergeCell ref="J39:T39"/>
    <mergeCell ref="V39:Z39"/>
    <mergeCell ref="B40:D40"/>
    <mergeCell ref="B45:L45"/>
    <mergeCell ref="Q45:AA45"/>
    <mergeCell ref="D29:K29"/>
    <mergeCell ref="D30:K30"/>
    <mergeCell ref="D24:K24"/>
    <mergeCell ref="N23:R23"/>
    <mergeCell ref="N24:R24"/>
    <mergeCell ref="N26:R26"/>
    <mergeCell ref="N27:R27"/>
    <mergeCell ref="L24:M24"/>
    <mergeCell ref="D22:K22"/>
    <mergeCell ref="D23:K23"/>
    <mergeCell ref="D26:K26"/>
    <mergeCell ref="D27:K27"/>
    <mergeCell ref="D28:K28"/>
    <mergeCell ref="L23:M23"/>
    <mergeCell ref="S23:W23"/>
    <mergeCell ref="S26:W26"/>
    <mergeCell ref="L27:M27"/>
    <mergeCell ref="S35:W35"/>
    <mergeCell ref="S33:W33"/>
    <mergeCell ref="L30:M30"/>
    <mergeCell ref="S30:W30"/>
    <mergeCell ref="S24:W24"/>
    <mergeCell ref="L25:M25"/>
    <mergeCell ref="S25:W25"/>
    <mergeCell ref="N25:R25"/>
    <mergeCell ref="B14:AA16"/>
    <mergeCell ref="S34:W34"/>
    <mergeCell ref="N30:R30"/>
    <mergeCell ref="K18:M18"/>
    <mergeCell ref="S32:W32"/>
    <mergeCell ref="L28:M28"/>
    <mergeCell ref="L26:M26"/>
    <mergeCell ref="S28:W28"/>
    <mergeCell ref="L29:M29"/>
    <mergeCell ref="S29:W29"/>
    <mergeCell ref="N28:R28"/>
    <mergeCell ref="N29:R29"/>
    <mergeCell ref="S27:W27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2023-11-17T13:39:20Z</cp:lastPrinted>
  <dcterms:created xsi:type="dcterms:W3CDTF">2018-11-30T16:22:22Z</dcterms:created>
  <dcterms:modified xsi:type="dcterms:W3CDTF">2025-01-09T13:09:47Z</dcterms:modified>
</cp:coreProperties>
</file>